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flegesachl" sheetId="1" r:id="rId1"/>
    <sheet name="Pflegekosten Borken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angelika</author>
    <author>Schmiele</author>
  </authors>
  <commentList>
    <comment ref="F39" authorId="0">
      <text>
        <r>
          <rPr>
            <sz val="10"/>
            <rFont val="Arial"/>
            <family val="0"/>
          </rPr>
          <t>angelika:</t>
        </r>
        <r>
          <rPr>
            <sz val="10"/>
            <rFont val="Arial"/>
            <family val="0"/>
          </rPr>
          <t xml:space="preserve">
Gesamtkosten für 24 Bewohner: 20 % Pfl.St., 35 % Pfl. St. 1, 35 % Pfl. St. 2 und 10 % Pfl.St. 3</t>
        </r>
      </text>
    </comment>
    <comment ref="A7" authorId="1">
      <text>
        <r>
          <rPr>
            <sz val="10"/>
            <rFont val="Arial"/>
            <family val="0"/>
          </rPr>
          <t>Schmiele:</t>
        </r>
        <r>
          <rPr>
            <sz val="10"/>
            <rFont val="Arial"/>
            <family val="0"/>
          </rPr>
          <t xml:space="preserve">
Annahme: Der Pflegebedarf ist mit den Pflegesachleistungen abgedeckt. Bei Pflegestufe 0 wird der Bedarf wie in 1 angesetzt.</t>
        </r>
      </text>
    </comment>
  </commentList>
</comments>
</file>

<file path=xl/comments2.xml><?xml version="1.0" encoding="utf-8"?>
<comments xmlns="http://schemas.openxmlformats.org/spreadsheetml/2006/main">
  <authors>
    <author>Schmiele</author>
  </authors>
  <commentList>
    <comment ref="A7" authorId="0">
      <text>
        <r>
          <rPr>
            <sz val="10"/>
            <rFont val="Arial"/>
            <family val="0"/>
          </rPr>
          <t>Schmiele:</t>
        </r>
        <r>
          <rPr>
            <sz val="10"/>
            <rFont val="Arial"/>
            <family val="0"/>
          </rPr>
          <t xml:space="preserve">
Der Pflegebedarf entspricht in den Pflegestufen 1 bis 3 den Annahmen im Borkener Konzept. In der Pflegestufe 0 wird der Bedarf der Pflegestufe 1 angesetzt.</t>
        </r>
      </text>
    </comment>
  </commentList>
</comments>
</file>

<file path=xl/sharedStrings.xml><?xml version="1.0" encoding="utf-8"?>
<sst xmlns="http://schemas.openxmlformats.org/spreadsheetml/2006/main" count="109" uniqueCount="56">
  <si>
    <t>Wohnen</t>
  </si>
  <si>
    <t>Pfl. St. 0</t>
  </si>
  <si>
    <t>Pfl. St. 1</t>
  </si>
  <si>
    <t>Pfl. St. 2</t>
  </si>
  <si>
    <t>Pfl.St. 3</t>
  </si>
  <si>
    <t>Nebenkosten</t>
  </si>
  <si>
    <t>Betreuung</t>
  </si>
  <si>
    <t>Pflegerische Versorgung</t>
  </si>
  <si>
    <t>Leistungen § 36 SGB XI</t>
  </si>
  <si>
    <t>Leistungen § 45 b SGB XI</t>
  </si>
  <si>
    <t>Allgemeine Pflegeleistungen</t>
  </si>
  <si>
    <t>Investitionskosten</t>
  </si>
  <si>
    <t>Tagespflegesatz gesamt:</t>
  </si>
  <si>
    <t>Leistungen Pflegekasse</t>
  </si>
  <si>
    <t>zuzügl. Barbetrag</t>
  </si>
  <si>
    <t>Kosten pro Monat Brutto</t>
  </si>
  <si>
    <t>Kosten Netto</t>
  </si>
  <si>
    <t>20 % der 
Bewohner</t>
  </si>
  <si>
    <t>35 % der 
Bewohner</t>
  </si>
  <si>
    <t>10 % der 
Bewohner</t>
  </si>
  <si>
    <t>30 % der 
Bewohner</t>
  </si>
  <si>
    <t>40 % der 
Bewohner</t>
  </si>
  <si>
    <t>Unterbringung und 
Verpflegung</t>
  </si>
  <si>
    <t>Regelleistung</t>
  </si>
  <si>
    <t>Auswirkungen bei unterschiedlicher Belegungsstruktur</t>
  </si>
  <si>
    <t>Pfl. Stufe 0</t>
  </si>
  <si>
    <t>Pfl.Stufe 1</t>
  </si>
  <si>
    <t>Pfl.Stufe 2</t>
  </si>
  <si>
    <t>Pfl. Stufe 3</t>
  </si>
  <si>
    <t>ambulant</t>
  </si>
  <si>
    <t>stationär</t>
  </si>
  <si>
    <t>Differenz im Monat</t>
  </si>
  <si>
    <t>Differenze im Monat</t>
  </si>
  <si>
    <t>Differenz im Jahr</t>
  </si>
  <si>
    <t>Monatskosten  ambulant</t>
  </si>
  <si>
    <t>Monatskosten stationär</t>
  </si>
  <si>
    <t>Monatskosten ambulant</t>
  </si>
  <si>
    <t xml:space="preserve"> ambulant</t>
  </si>
  <si>
    <t xml:space="preserve">Kosten pro Bewohner </t>
  </si>
  <si>
    <t>Montl. Kosten aller 
Bewohner der 
jeweiligen Pflegestufe</t>
  </si>
  <si>
    <t xml:space="preserve"> stationär</t>
  </si>
  <si>
    <t>Kosten pro Bewohner</t>
  </si>
  <si>
    <t>Monatl. Kosten aller
Bewohner der jeweiligen
Pflegestufe</t>
  </si>
  <si>
    <t xml:space="preserve">Kostenbestandteile 
Ambulant Betreute Wohngemeinschaft </t>
  </si>
  <si>
    <t>Kostenbestandteile
stationäre Pflege</t>
  </si>
  <si>
    <t xml:space="preserve">
</t>
  </si>
  <si>
    <t xml:space="preserve">Pfl. St. 0  
 </t>
  </si>
  <si>
    <t>Kostenbestandteile 
Ambulant  Betreute Wohngemeinschaft</t>
  </si>
  <si>
    <t>Eigenanteil brutto</t>
  </si>
  <si>
    <t>Differenz je Einzelfall zwischen Wohngemeinschaft und Heim</t>
  </si>
  <si>
    <t>Bei der Pflegestufe 0 wurde ein Pflegebedarf</t>
  </si>
  <si>
    <t xml:space="preserve">in Höhe der Pflegesachleistungen der </t>
  </si>
  <si>
    <t>Pflegestufe 1 angesetzt</t>
  </si>
  <si>
    <t>Differenz je Einzelfall zwischen Wohngemeinschaft und  Heim</t>
  </si>
  <si>
    <t>Monat (Tagessatz *365:12) Kosten pro Monat brutto</t>
  </si>
  <si>
    <t>(Tagessatz *365:12) 
Kosten pro Monat brutto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</si>
</sst>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0.000"/>
    <numFmt numFmtId="167" formatCode="#,##0.00\ _€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Alignment="1">
      <alignment/>
    </xf>
    <xf numFmtId="164" fontId="1" fillId="4" borderId="5" xfId="0" applyNumberFormat="1" applyFon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4" borderId="0" xfId="0" applyNumberForma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164" fontId="1" fillId="2" borderId="5" xfId="0" applyNumberFormat="1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5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4" borderId="5" xfId="0" applyFont="1" applyFill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164" fontId="1" fillId="3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1" fillId="2" borderId="9" xfId="0" applyNumberFormat="1" applyFont="1" applyFill="1" applyBorder="1" applyAlignment="1">
      <alignment horizontal="center" wrapText="1"/>
    </xf>
    <xf numFmtId="164" fontId="1" fillId="4" borderId="9" xfId="0" applyNumberFormat="1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0" fillId="2" borderId="5" xfId="0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 vertical="center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0" borderId="5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164" fontId="0" fillId="2" borderId="17" xfId="0" applyNumberFormat="1" applyFill="1" applyBorder="1" applyAlignment="1">
      <alignment/>
    </xf>
    <xf numFmtId="164" fontId="1" fillId="3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3" borderId="2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64" fontId="0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4" fontId="0" fillId="0" borderId="23" xfId="0" applyNumberFormat="1" applyBorder="1" applyAlignment="1">
      <alignment/>
    </xf>
    <xf numFmtId="164" fontId="0" fillId="2" borderId="23" xfId="0" applyNumberFormat="1" applyFill="1" applyBorder="1" applyAlignment="1">
      <alignment/>
    </xf>
    <xf numFmtId="164" fontId="1" fillId="3" borderId="23" xfId="0" applyNumberFormat="1" applyFon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3" borderId="2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64" fontId="0" fillId="0" borderId="23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" fillId="3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7" xfId="0" applyFont="1" applyBorder="1" applyAlignment="1">
      <alignment/>
    </xf>
    <xf numFmtId="0" fontId="1" fillId="3" borderId="28" xfId="0" applyFont="1" applyFill="1" applyBorder="1" applyAlignment="1">
      <alignment/>
    </xf>
    <xf numFmtId="0" fontId="1" fillId="0" borderId="29" xfId="0" applyFont="1" applyBorder="1" applyAlignment="1">
      <alignment wrapText="1"/>
    </xf>
    <xf numFmtId="0" fontId="7" fillId="0" borderId="27" xfId="0" applyFont="1" applyBorder="1" applyAlignment="1">
      <alignment/>
    </xf>
    <xf numFmtId="0" fontId="0" fillId="0" borderId="27" xfId="0" applyBorder="1" applyAlignment="1">
      <alignment wrapText="1"/>
    </xf>
    <xf numFmtId="0" fontId="1" fillId="3" borderId="27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3" borderId="31" xfId="0" applyFont="1" applyFill="1" applyBorder="1" applyAlignment="1">
      <alignment/>
    </xf>
    <xf numFmtId="0" fontId="1" fillId="3" borderId="31" xfId="0" applyFont="1" applyFill="1" applyBorder="1" applyAlignment="1">
      <alignment wrapText="1"/>
    </xf>
    <xf numFmtId="0" fontId="1" fillId="0" borderId="32" xfId="0" applyFont="1" applyBorder="1" applyAlignment="1">
      <alignment horizontal="center"/>
    </xf>
    <xf numFmtId="164" fontId="1" fillId="3" borderId="32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164" fontId="1" fillId="3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C20">
      <selection activeCell="F25" sqref="F25"/>
    </sheetView>
  </sheetViews>
  <sheetFormatPr defaultColWidth="11.421875" defaultRowHeight="12.75"/>
  <cols>
    <col min="1" max="1" width="24.140625" style="0" customWidth="1"/>
    <col min="2" max="2" width="13.140625" style="0" customWidth="1"/>
    <col min="3" max="3" width="13.8515625" style="0" customWidth="1"/>
    <col min="4" max="4" width="14.28125" style="0" bestFit="1" customWidth="1"/>
    <col min="5" max="5" width="11.7109375" style="0" bestFit="1" customWidth="1"/>
    <col min="6" max="6" width="11.8515625" style="0" customWidth="1"/>
    <col min="7" max="7" width="20.57421875" style="0" customWidth="1"/>
    <col min="8" max="8" width="16.140625" style="0" customWidth="1"/>
  </cols>
  <sheetData>
    <row r="1" spans="1:7" ht="40.5" customHeight="1">
      <c r="A1" s="28"/>
      <c r="B1" s="28"/>
      <c r="C1" s="28"/>
      <c r="D1" s="28"/>
      <c r="E1" s="28"/>
      <c r="F1" s="28"/>
      <c r="G1" s="28"/>
    </row>
    <row r="2" spans="1:8" ht="44.25" customHeight="1" thickBot="1">
      <c r="A2" s="97" t="s">
        <v>47</v>
      </c>
      <c r="B2" s="100" t="s">
        <v>1</v>
      </c>
      <c r="C2" s="100" t="s">
        <v>2</v>
      </c>
      <c r="D2" s="103" t="s">
        <v>3</v>
      </c>
      <c r="E2" s="32" t="s">
        <v>4</v>
      </c>
      <c r="H2" s="49"/>
    </row>
    <row r="3" spans="1:5" ht="12.75">
      <c r="A3" s="85" t="s">
        <v>0</v>
      </c>
      <c r="B3" s="75">
        <v>193.5</v>
      </c>
      <c r="C3" s="75">
        <v>193.5</v>
      </c>
      <c r="D3" s="64">
        <v>193.5</v>
      </c>
      <c r="E3" s="4">
        <v>193.5</v>
      </c>
    </row>
    <row r="4" spans="1:5" ht="12.75">
      <c r="A4" s="85" t="s">
        <v>5</v>
      </c>
      <c r="B4" s="75">
        <v>100</v>
      </c>
      <c r="C4" s="75">
        <v>100</v>
      </c>
      <c r="D4" s="64">
        <v>100</v>
      </c>
      <c r="E4" s="4">
        <v>100</v>
      </c>
    </row>
    <row r="5" spans="1:5" ht="12.75">
      <c r="A5" s="85" t="s">
        <v>23</v>
      </c>
      <c r="B5" s="75">
        <v>347</v>
      </c>
      <c r="C5" s="75">
        <v>347</v>
      </c>
      <c r="D5" s="64">
        <v>347</v>
      </c>
      <c r="E5" s="4">
        <v>347</v>
      </c>
    </row>
    <row r="6" spans="1:5" ht="12.75" customHeight="1">
      <c r="A6" s="85" t="s">
        <v>6</v>
      </c>
      <c r="B6" s="75">
        <v>1200</v>
      </c>
      <c r="C6" s="75">
        <v>1200</v>
      </c>
      <c r="D6" s="64">
        <v>1450</v>
      </c>
      <c r="E6" s="4">
        <v>1450</v>
      </c>
    </row>
    <row r="7" spans="1:8" ht="12.75">
      <c r="A7" s="86" t="s">
        <v>7</v>
      </c>
      <c r="B7" s="76">
        <v>420</v>
      </c>
      <c r="C7" s="76">
        <v>420</v>
      </c>
      <c r="D7" s="65">
        <v>980</v>
      </c>
      <c r="E7" s="6">
        <v>1470</v>
      </c>
      <c r="F7" s="53" t="s">
        <v>50</v>
      </c>
      <c r="G7" s="54"/>
      <c r="H7" s="55"/>
    </row>
    <row r="8" spans="1:8" ht="21.75" customHeight="1" thickBot="1">
      <c r="A8" s="98" t="s">
        <v>15</v>
      </c>
      <c r="B8" s="101">
        <f>SUM(B3:B7)</f>
        <v>2260.5</v>
      </c>
      <c r="C8" s="101">
        <f>SUM(C3:C7)</f>
        <v>2260.5</v>
      </c>
      <c r="D8" s="104">
        <f>SUM(D3:D7)</f>
        <v>3070.5</v>
      </c>
      <c r="E8" s="33">
        <f>SUM(E3:E7)</f>
        <v>3560.5</v>
      </c>
      <c r="F8" s="56" t="s">
        <v>51</v>
      </c>
      <c r="G8" s="57"/>
      <c r="H8" s="58"/>
    </row>
    <row r="9" spans="1:8" ht="18.75" customHeight="1">
      <c r="A9" s="88" t="s">
        <v>8</v>
      </c>
      <c r="B9" s="78">
        <v>0</v>
      </c>
      <c r="C9" s="78">
        <v>420</v>
      </c>
      <c r="D9" s="67">
        <v>980</v>
      </c>
      <c r="E9" s="10">
        <v>1470</v>
      </c>
      <c r="F9" s="59" t="s">
        <v>52</v>
      </c>
      <c r="G9" s="60"/>
      <c r="H9" s="61"/>
    </row>
    <row r="10" spans="1:5" ht="12.75">
      <c r="A10" s="85" t="s">
        <v>9</v>
      </c>
      <c r="B10" s="75">
        <v>200</v>
      </c>
      <c r="C10" s="75">
        <v>200</v>
      </c>
      <c r="D10" s="64">
        <v>200</v>
      </c>
      <c r="E10" s="4">
        <v>200</v>
      </c>
    </row>
    <row r="11" spans="1:5" ht="12.75">
      <c r="A11" s="89" t="s">
        <v>13</v>
      </c>
      <c r="B11" s="79">
        <f>SUM(B9:B10)</f>
        <v>200</v>
      </c>
      <c r="C11" s="79">
        <f>SUM(C9:C10)</f>
        <v>620</v>
      </c>
      <c r="D11" s="68">
        <f>SUM(D9:D10)</f>
        <v>1180</v>
      </c>
      <c r="E11" s="11">
        <f>SUM(E9:E10)</f>
        <v>1670</v>
      </c>
    </row>
    <row r="12" spans="1:5" ht="12.75">
      <c r="A12" s="85"/>
      <c r="B12" s="75"/>
      <c r="C12" s="75"/>
      <c r="D12" s="64"/>
      <c r="E12" s="4"/>
    </row>
    <row r="13" spans="1:5" ht="22.5" customHeight="1" thickBot="1">
      <c r="A13" s="90" t="s">
        <v>16</v>
      </c>
      <c r="B13" s="80">
        <f>SUM(B8-B11)</f>
        <v>2060.5</v>
      </c>
      <c r="C13" s="80">
        <f>SUM(C8-C11)</f>
        <v>1640.5</v>
      </c>
      <c r="D13" s="69">
        <f>SUM(D8-D11)</f>
        <v>1890.5</v>
      </c>
      <c r="E13" s="12">
        <f>SUM(E8-E11)</f>
        <v>1890.5</v>
      </c>
    </row>
    <row r="14" spans="1:4" ht="12.75">
      <c r="A14" s="70"/>
      <c r="B14" s="81"/>
      <c r="C14" s="81"/>
      <c r="D14" s="70"/>
    </row>
    <row r="15" spans="1:5" ht="38.25" customHeight="1" thickBot="1">
      <c r="A15" s="97" t="s">
        <v>44</v>
      </c>
      <c r="B15" s="102"/>
      <c r="C15" s="102"/>
      <c r="D15" s="105"/>
      <c r="E15" s="34"/>
    </row>
    <row r="16" spans="1:5" ht="12.75">
      <c r="A16" s="92" t="s">
        <v>10</v>
      </c>
      <c r="B16" s="75">
        <v>25.95</v>
      </c>
      <c r="C16" s="75">
        <v>40.3</v>
      </c>
      <c r="D16" s="64">
        <v>57.61</v>
      </c>
      <c r="E16" s="4">
        <v>75.6</v>
      </c>
    </row>
    <row r="17" spans="1:5" ht="25.5">
      <c r="A17" s="93" t="s">
        <v>22</v>
      </c>
      <c r="B17" s="75">
        <v>26.39</v>
      </c>
      <c r="C17" s="75">
        <v>26.39</v>
      </c>
      <c r="D17" s="64">
        <v>26.39</v>
      </c>
      <c r="E17" s="4">
        <v>26.39</v>
      </c>
    </row>
    <row r="18" spans="1:5" ht="12.75">
      <c r="A18" s="86" t="s">
        <v>11</v>
      </c>
      <c r="B18" s="76">
        <v>17.5</v>
      </c>
      <c r="C18" s="76">
        <v>17.5</v>
      </c>
      <c r="D18" s="65">
        <v>17.5</v>
      </c>
      <c r="E18" s="6">
        <v>17.5</v>
      </c>
    </row>
    <row r="19" spans="1:5" ht="12.75">
      <c r="A19" s="85" t="s">
        <v>12</v>
      </c>
      <c r="B19" s="75">
        <f>SUM(B16:B18)</f>
        <v>69.84</v>
      </c>
      <c r="C19" s="75">
        <f>SUM(C16:C18)</f>
        <v>84.19</v>
      </c>
      <c r="D19" s="64">
        <f>SUM(D16:D18)</f>
        <v>101.5</v>
      </c>
      <c r="E19" s="4">
        <f>SUM(E16:E18)</f>
        <v>119.49</v>
      </c>
    </row>
    <row r="20" spans="1:5" ht="27.75" customHeight="1" thickBot="1">
      <c r="A20" s="99" t="s">
        <v>54</v>
      </c>
      <c r="B20" s="101">
        <f>SUM(B19*365/12)</f>
        <v>2124.3</v>
      </c>
      <c r="C20" s="101">
        <f>SUM(C19*365/12)</f>
        <v>2560.7791666666667</v>
      </c>
      <c r="D20" s="104">
        <f>SUM(D19*365/12)</f>
        <v>3087.2916666666665</v>
      </c>
      <c r="E20" s="33">
        <f>SUM(E19*365/12)</f>
        <v>3634.4874999999997</v>
      </c>
    </row>
    <row r="21" spans="1:5" ht="18" customHeight="1">
      <c r="A21" s="85" t="s">
        <v>13</v>
      </c>
      <c r="B21" s="75">
        <v>0</v>
      </c>
      <c r="C21" s="75">
        <v>1023</v>
      </c>
      <c r="D21" s="64">
        <v>1279</v>
      </c>
      <c r="E21" s="4">
        <v>1470</v>
      </c>
    </row>
    <row r="22" spans="1:5" ht="19.5" customHeight="1">
      <c r="A22" s="89" t="s">
        <v>48</v>
      </c>
      <c r="B22" s="79">
        <f>SUM(B20-B21)</f>
        <v>2124.3</v>
      </c>
      <c r="C22" s="79">
        <f>SUM(C20-C21)</f>
        <v>1537.7791666666667</v>
      </c>
      <c r="D22" s="68">
        <f>SUM(D20-D21)</f>
        <v>1808.2916666666665</v>
      </c>
      <c r="E22" s="11">
        <f>SUM(E20-E21)</f>
        <v>2164.4874999999997</v>
      </c>
    </row>
    <row r="23" spans="1:5" ht="12.75">
      <c r="A23" s="95" t="s">
        <v>14</v>
      </c>
      <c r="B23" s="83">
        <v>93.69</v>
      </c>
      <c r="C23" s="83">
        <v>93.69</v>
      </c>
      <c r="D23" s="72">
        <v>93.69</v>
      </c>
      <c r="E23" s="14">
        <v>93.69</v>
      </c>
    </row>
    <row r="24" spans="1:6" ht="24" customHeight="1" thickBot="1">
      <c r="A24" s="90" t="s">
        <v>16</v>
      </c>
      <c r="B24" s="80">
        <f>SUM(B22:B23)</f>
        <v>2217.9900000000002</v>
      </c>
      <c r="C24" s="80">
        <f>SUM(C22:C23)</f>
        <v>1631.4691666666668</v>
      </c>
      <c r="D24" s="69">
        <f>SUM(D22:D23)</f>
        <v>1901.9816666666666</v>
      </c>
      <c r="E24" s="12">
        <f>SUM(E22:E23)</f>
        <v>2258.1775</v>
      </c>
      <c r="F24" s="1"/>
    </row>
    <row r="25" spans="1:6" ht="60" customHeight="1" thickBot="1">
      <c r="A25" s="96" t="s">
        <v>53</v>
      </c>
      <c r="B25" s="84">
        <f>SUM(B13-B24)</f>
        <v>-157.49000000000024</v>
      </c>
      <c r="C25" s="84">
        <f>SUM(C13-C24)</f>
        <v>9.030833333333248</v>
      </c>
      <c r="D25" s="73">
        <f>SUM(D13-D24)</f>
        <v>-11.48166666666657</v>
      </c>
      <c r="E25" s="15">
        <f>SUM(E13-E24)</f>
        <v>-367.6774999999998</v>
      </c>
      <c r="F25" s="2"/>
    </row>
    <row r="26" spans="1:6" ht="12.75">
      <c r="A26" s="1"/>
      <c r="B26" s="2"/>
      <c r="C26" s="2"/>
      <c r="D26" s="2"/>
      <c r="E26" s="2"/>
      <c r="F26" s="2"/>
    </row>
    <row r="27" spans="1:6" ht="12.75">
      <c r="A27" s="1"/>
      <c r="B27" s="2"/>
      <c r="C27" s="2"/>
      <c r="D27" s="2"/>
      <c r="E27" s="2"/>
      <c r="F27" s="2"/>
    </row>
    <row r="28" spans="1:6" ht="12.75">
      <c r="A28" s="1"/>
      <c r="B28" s="2"/>
      <c r="C28" s="2"/>
      <c r="D28" s="2"/>
      <c r="E28" s="2"/>
      <c r="F28" s="2"/>
    </row>
    <row r="29" spans="1:6" ht="12.75">
      <c r="A29" s="1"/>
      <c r="B29" s="2"/>
      <c r="C29" s="2"/>
      <c r="D29" s="2"/>
      <c r="E29" s="2"/>
      <c r="F29" s="2"/>
    </row>
    <row r="31" ht="13.5" customHeight="1"/>
    <row r="32" ht="13.5" customHeight="1"/>
    <row r="33" ht="13.5" customHeight="1" thickBot="1"/>
    <row r="34" spans="1:7" ht="32.25" customHeight="1" thickBot="1">
      <c r="A34" s="45"/>
      <c r="B34" s="46" t="s">
        <v>24</v>
      </c>
      <c r="C34" s="46"/>
      <c r="D34" s="46"/>
      <c r="E34" s="46"/>
      <c r="F34" s="46"/>
      <c r="G34" s="47"/>
    </row>
    <row r="35" spans="1:5" ht="27.75" customHeight="1">
      <c r="A35" s="44" t="s">
        <v>41</v>
      </c>
      <c r="B35" s="44" t="s">
        <v>25</v>
      </c>
      <c r="C35" s="44" t="s">
        <v>26</v>
      </c>
      <c r="D35" s="44" t="s">
        <v>27</v>
      </c>
      <c r="E35" s="44" t="s">
        <v>28</v>
      </c>
    </row>
    <row r="36" spans="1:5" ht="13.5" customHeight="1">
      <c r="A36" s="29" t="s">
        <v>29</v>
      </c>
      <c r="B36" s="16">
        <f>SUM(B13)</f>
        <v>2060.5</v>
      </c>
      <c r="C36" s="16">
        <f>SUM(C13)</f>
        <v>1640.5</v>
      </c>
      <c r="D36" s="16">
        <f>SUM(D13)</f>
        <v>1890.5</v>
      </c>
      <c r="E36" s="16">
        <f>SUM(E13)</f>
        <v>1890.5</v>
      </c>
    </row>
    <row r="37" spans="1:5" ht="15" customHeight="1">
      <c r="A37" s="29" t="s">
        <v>30</v>
      </c>
      <c r="B37" s="16">
        <f>SUM(B24)</f>
        <v>2217.9900000000002</v>
      </c>
      <c r="C37" s="16">
        <f>SUM(C24)</f>
        <v>1631.4691666666668</v>
      </c>
      <c r="D37" s="16">
        <f>SUM(D24)</f>
        <v>1901.9816666666666</v>
      </c>
      <c r="E37" s="16">
        <f>SUM(E24)</f>
        <v>2258.1775</v>
      </c>
    </row>
    <row r="38" spans="1:7" ht="51">
      <c r="A38" s="48" t="s">
        <v>42</v>
      </c>
      <c r="B38" s="26" t="s">
        <v>17</v>
      </c>
      <c r="C38" s="26" t="s">
        <v>18</v>
      </c>
      <c r="D38" s="26" t="s">
        <v>18</v>
      </c>
      <c r="E38" s="26" t="s">
        <v>19</v>
      </c>
      <c r="F38" s="18"/>
      <c r="G38" s="19"/>
    </row>
    <row r="39" spans="1:7" ht="19.5" customHeight="1">
      <c r="A39" s="30" t="s">
        <v>34</v>
      </c>
      <c r="B39" s="20">
        <f>SUM(B13*4.8)</f>
        <v>9890.4</v>
      </c>
      <c r="C39" s="20">
        <f>SUM(C13*8.4)</f>
        <v>13780.2</v>
      </c>
      <c r="D39" s="20">
        <f>SUM(D13*8.4)</f>
        <v>15880.2</v>
      </c>
      <c r="E39" s="20">
        <f>SUM(E13*2.4)</f>
        <v>4537.2</v>
      </c>
      <c r="F39" s="20">
        <f>SUM(B39:E39)</f>
        <v>44088</v>
      </c>
      <c r="G39" s="19"/>
    </row>
    <row r="40" spans="1:8" ht="22.5" customHeight="1">
      <c r="A40" s="31" t="s">
        <v>35</v>
      </c>
      <c r="B40" s="20">
        <f>SUM(B24*4.8)</f>
        <v>10646.352</v>
      </c>
      <c r="C40" s="20">
        <f>SUM(C24*8.4)</f>
        <v>13704.341000000002</v>
      </c>
      <c r="D40" s="20">
        <f>SUM(D24*8.4)</f>
        <v>15976.646</v>
      </c>
      <c r="E40" s="20">
        <f>SUM(E24*2.4)</f>
        <v>5419.625999999999</v>
      </c>
      <c r="F40" s="21">
        <f>SUM(B40:E40)</f>
        <v>45746.965000000004</v>
      </c>
      <c r="G40" s="20" t="s">
        <v>32</v>
      </c>
      <c r="H40" s="22">
        <f>SUM(F39-F40)</f>
        <v>-1658.9650000000038</v>
      </c>
    </row>
    <row r="41" spans="1:8" ht="23.25" customHeight="1">
      <c r="A41" s="3"/>
      <c r="B41" s="23"/>
      <c r="C41" s="23"/>
      <c r="D41" s="23"/>
      <c r="E41" s="23"/>
      <c r="F41" s="24"/>
      <c r="G41" s="25" t="s">
        <v>33</v>
      </c>
      <c r="H41" s="22">
        <f>SUM(H40*12)</f>
        <v>-19907.580000000045</v>
      </c>
    </row>
    <row r="42" spans="1:7" ht="25.5">
      <c r="A42" s="50"/>
      <c r="B42" s="27" t="s">
        <v>19</v>
      </c>
      <c r="C42" s="27" t="s">
        <v>20</v>
      </c>
      <c r="D42" s="27" t="s">
        <v>21</v>
      </c>
      <c r="E42" s="27" t="s">
        <v>17</v>
      </c>
      <c r="F42" s="20"/>
      <c r="G42" s="19"/>
    </row>
    <row r="43" spans="1:7" ht="27.75" customHeight="1">
      <c r="A43" s="17" t="s">
        <v>36</v>
      </c>
      <c r="B43" s="20">
        <f>SUM(B13*2.4)</f>
        <v>4945.2</v>
      </c>
      <c r="C43" s="20">
        <f>SUM(C13*7.2)</f>
        <v>11811.6</v>
      </c>
      <c r="D43" s="20">
        <f>SUM(D13*9.6)</f>
        <v>18148.8</v>
      </c>
      <c r="E43" s="20">
        <f>SUM(E13*4.8)</f>
        <v>9074.4</v>
      </c>
      <c r="F43" s="20">
        <f>SUM(B43:E43)</f>
        <v>43980</v>
      </c>
      <c r="G43" s="19"/>
    </row>
    <row r="44" spans="1:8" ht="25.5" customHeight="1">
      <c r="A44" s="51" t="s">
        <v>35</v>
      </c>
      <c r="B44" s="20">
        <f>SUM(B24*2.4)</f>
        <v>5323.176</v>
      </c>
      <c r="C44" s="20">
        <f>SUM(C24*7.2)</f>
        <v>11746.578000000001</v>
      </c>
      <c r="D44" s="20">
        <f>SUM(D24*9.6)</f>
        <v>18259.023999999998</v>
      </c>
      <c r="E44" s="20">
        <f>SUM(E24*4.8)</f>
        <v>10839.251999999999</v>
      </c>
      <c r="F44" s="21">
        <f>SUM(B44:E44)</f>
        <v>46168.03</v>
      </c>
      <c r="G44" s="20" t="s">
        <v>31</v>
      </c>
      <c r="H44" s="22">
        <f>SUM(F43-F44)</f>
        <v>-2188.029999999999</v>
      </c>
    </row>
    <row r="45" spans="7:8" ht="21.75" customHeight="1">
      <c r="G45" s="17" t="s">
        <v>33</v>
      </c>
      <c r="H45" s="22">
        <f>SUM(H44*12)</f>
        <v>-26256.359999999986</v>
      </c>
    </row>
    <row r="53" spans="1:6" ht="12.75">
      <c r="A53" s="106"/>
      <c r="B53" s="106"/>
      <c r="C53" s="106"/>
      <c r="D53" s="106"/>
      <c r="E53" s="106"/>
      <c r="F53" s="106"/>
    </row>
    <row r="54" spans="1:6" ht="12.75">
      <c r="A54" s="106"/>
      <c r="B54" s="106"/>
      <c r="C54" s="106"/>
      <c r="D54" s="106"/>
      <c r="E54" s="106"/>
      <c r="F54" s="106"/>
    </row>
    <row r="55" spans="1:6" ht="12.75">
      <c r="A55" s="106"/>
      <c r="B55" s="106"/>
      <c r="C55" s="106"/>
      <c r="D55" s="106"/>
      <c r="E55" s="106"/>
      <c r="F55" s="106"/>
    </row>
    <row r="56" spans="1:6" ht="12.75">
      <c r="A56" s="106"/>
      <c r="B56" s="106"/>
      <c r="C56" s="106"/>
      <c r="D56" s="106"/>
      <c r="E56" s="106"/>
      <c r="F56" s="106"/>
    </row>
    <row r="57" spans="1:6" ht="12.75">
      <c r="A57" s="106"/>
      <c r="B57" s="106"/>
      <c r="C57" s="106"/>
      <c r="D57" s="106"/>
      <c r="E57" s="106"/>
      <c r="F57" s="106"/>
    </row>
    <row r="58" spans="1:6" ht="12.75">
      <c r="A58" s="106"/>
      <c r="B58" s="106"/>
      <c r="C58" s="106"/>
      <c r="D58" s="106"/>
      <c r="E58" s="106"/>
      <c r="F58" s="106"/>
    </row>
    <row r="59" spans="1:6" ht="12.75">
      <c r="A59" s="106"/>
      <c r="B59" s="106"/>
      <c r="C59" s="106"/>
      <c r="D59" s="106"/>
      <c r="E59" s="106"/>
      <c r="F59" s="106"/>
    </row>
  </sheetData>
  <mergeCells count="1">
    <mergeCell ref="A53:F59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r:id="rId3"/>
  <headerFooter alignWithMargins="0">
    <oddHeader>&amp;L&amp;"Arial,Fett"&amp;14Kostenvergleich unter der Annahme, dass der Pflegebedarf vollständig durch die Pflegekassenleistung gedeckt wird.&amp;R&amp;"Arial,Fett"&amp;14
Anlage 1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49">
      <selection activeCell="C8" sqref="C8"/>
    </sheetView>
  </sheetViews>
  <sheetFormatPr defaultColWidth="11.421875" defaultRowHeight="12.75"/>
  <cols>
    <col min="1" max="1" width="24.421875" style="0" customWidth="1"/>
    <col min="2" max="2" width="15.57421875" style="0" customWidth="1"/>
    <col min="3" max="3" width="14.421875" style="0" customWidth="1"/>
    <col min="4" max="4" width="15.57421875" style="0" customWidth="1"/>
    <col min="5" max="5" width="15.7109375" style="0" customWidth="1"/>
    <col min="6" max="6" width="12.140625" style="0" customWidth="1"/>
    <col min="7" max="7" width="19.421875" style="0" customWidth="1"/>
    <col min="8" max="8" width="13.28125" style="0" customWidth="1"/>
  </cols>
  <sheetData>
    <row r="1" spans="1:8" ht="39" customHeight="1">
      <c r="A1" s="28"/>
      <c r="B1" s="28"/>
      <c r="C1" s="28"/>
      <c r="D1" s="28"/>
      <c r="E1" s="52" t="s">
        <v>45</v>
      </c>
      <c r="F1" s="28"/>
      <c r="G1" s="28"/>
      <c r="H1" s="28"/>
    </row>
    <row r="2" spans="1:5" ht="44.25" customHeight="1">
      <c r="A2" s="51" t="s">
        <v>43</v>
      </c>
      <c r="B2" s="63" t="s">
        <v>46</v>
      </c>
      <c r="C2" s="74" t="s">
        <v>2</v>
      </c>
      <c r="D2" s="74" t="s">
        <v>3</v>
      </c>
      <c r="E2" s="62" t="s">
        <v>4</v>
      </c>
    </row>
    <row r="3" spans="1:5" ht="13.5" customHeight="1">
      <c r="A3" s="85" t="s">
        <v>0</v>
      </c>
      <c r="B3" s="64">
        <v>193.5</v>
      </c>
      <c r="C3" s="75">
        <v>193.5</v>
      </c>
      <c r="D3" s="75">
        <v>193.5</v>
      </c>
      <c r="E3" s="4">
        <v>193.5</v>
      </c>
    </row>
    <row r="4" spans="1:5" ht="12.75">
      <c r="A4" s="85" t="s">
        <v>5</v>
      </c>
      <c r="B4" s="64">
        <v>100</v>
      </c>
      <c r="C4" s="75">
        <v>100</v>
      </c>
      <c r="D4" s="75">
        <v>100</v>
      </c>
      <c r="E4" s="4">
        <v>100</v>
      </c>
    </row>
    <row r="5" spans="1:5" ht="12.75">
      <c r="A5" s="85" t="s">
        <v>23</v>
      </c>
      <c r="B5" s="64">
        <v>347</v>
      </c>
      <c r="C5" s="75">
        <v>347</v>
      </c>
      <c r="D5" s="75">
        <v>347</v>
      </c>
      <c r="E5" s="4">
        <v>347</v>
      </c>
    </row>
    <row r="6" spans="1:5" ht="12.75">
      <c r="A6" s="85" t="s">
        <v>6</v>
      </c>
      <c r="B6" s="64">
        <v>1200</v>
      </c>
      <c r="C6" s="75">
        <v>1200</v>
      </c>
      <c r="D6" s="75">
        <v>1450</v>
      </c>
      <c r="E6" s="4">
        <v>1450</v>
      </c>
    </row>
    <row r="7" spans="1:8" ht="12.75">
      <c r="A7" s="86" t="s">
        <v>7</v>
      </c>
      <c r="B7" s="65">
        <v>420</v>
      </c>
      <c r="C7" s="76">
        <v>694</v>
      </c>
      <c r="D7" s="76">
        <v>1388</v>
      </c>
      <c r="E7" s="5">
        <v>1823</v>
      </c>
      <c r="F7" s="53" t="s">
        <v>50</v>
      </c>
      <c r="G7" s="54"/>
      <c r="H7" s="55"/>
    </row>
    <row r="8" spans="1:8" ht="21.75" customHeight="1">
      <c r="A8" s="87" t="s">
        <v>15</v>
      </c>
      <c r="B8" s="66">
        <f>SUM(B3:B7)</f>
        <v>2260.5</v>
      </c>
      <c r="C8" s="77">
        <f>SUM(C3:C7)</f>
        <v>2534.5</v>
      </c>
      <c r="D8" s="77">
        <f>SUM(D3:D7)</f>
        <v>3478.5</v>
      </c>
      <c r="E8" s="7">
        <f>SUM(E3:E7)</f>
        <v>3913.5</v>
      </c>
      <c r="F8" s="56" t="s">
        <v>51</v>
      </c>
      <c r="G8" s="57"/>
      <c r="H8" s="58"/>
    </row>
    <row r="9" spans="1:8" ht="18.75" customHeight="1">
      <c r="A9" s="88" t="s">
        <v>8</v>
      </c>
      <c r="B9" s="67">
        <v>0</v>
      </c>
      <c r="C9" s="78">
        <v>420</v>
      </c>
      <c r="D9" s="78">
        <v>980</v>
      </c>
      <c r="E9" s="9">
        <v>1470</v>
      </c>
      <c r="F9" s="59" t="s">
        <v>52</v>
      </c>
      <c r="G9" s="60"/>
      <c r="H9" s="61"/>
    </row>
    <row r="10" spans="1:5" ht="12.75">
      <c r="A10" s="85" t="s">
        <v>9</v>
      </c>
      <c r="B10" s="64">
        <v>200</v>
      </c>
      <c r="C10" s="75">
        <v>200</v>
      </c>
      <c r="D10" s="75">
        <v>200</v>
      </c>
      <c r="E10" s="4">
        <v>200</v>
      </c>
    </row>
    <row r="11" spans="1:5" ht="12.75">
      <c r="A11" s="89" t="s">
        <v>13</v>
      </c>
      <c r="B11" s="68">
        <f>SUM(B9:B10)</f>
        <v>200</v>
      </c>
      <c r="C11" s="79">
        <f>SUM(C9:C10)</f>
        <v>620</v>
      </c>
      <c r="D11" s="79">
        <f>SUM(D9:D10)</f>
        <v>1180</v>
      </c>
      <c r="E11" s="11">
        <f>SUM(E9:E10)</f>
        <v>1670</v>
      </c>
    </row>
    <row r="12" spans="1:5" ht="12.75">
      <c r="A12" s="85"/>
      <c r="B12" s="64"/>
      <c r="C12" s="75"/>
      <c r="D12" s="75"/>
      <c r="E12" s="4"/>
    </row>
    <row r="13" spans="1:5" ht="22.5" customHeight="1" thickBot="1">
      <c r="A13" s="90" t="s">
        <v>16</v>
      </c>
      <c r="B13" s="69">
        <f>SUM(B8-B11)</f>
        <v>2060.5</v>
      </c>
      <c r="C13" s="80">
        <f>SUM(C8-C11)</f>
        <v>1914.5</v>
      </c>
      <c r="D13" s="80">
        <f>SUM(D8-D11)</f>
        <v>2298.5</v>
      </c>
      <c r="E13" s="12">
        <f>SUM(E8-E11)</f>
        <v>2243.5</v>
      </c>
    </row>
    <row r="14" spans="1:4" ht="13.5" thickBot="1">
      <c r="A14" s="70"/>
      <c r="B14" s="70"/>
      <c r="C14" s="81"/>
      <c r="D14" s="81"/>
    </row>
    <row r="15" spans="1:5" ht="38.25" customHeight="1">
      <c r="A15" s="91" t="s">
        <v>44</v>
      </c>
      <c r="B15" s="71"/>
      <c r="C15" s="82"/>
      <c r="D15" s="82"/>
      <c r="E15" s="13"/>
    </row>
    <row r="16" spans="1:5" ht="12.75">
      <c r="A16" s="92" t="s">
        <v>10</v>
      </c>
      <c r="B16" s="64">
        <v>25.95</v>
      </c>
      <c r="C16" s="75">
        <v>40.3</v>
      </c>
      <c r="D16" s="75">
        <v>57.61</v>
      </c>
      <c r="E16" s="4">
        <v>75.6</v>
      </c>
    </row>
    <row r="17" spans="1:5" ht="25.5">
      <c r="A17" s="93" t="s">
        <v>22</v>
      </c>
      <c r="B17" s="64">
        <v>26.39</v>
      </c>
      <c r="C17" s="75">
        <v>26.39</v>
      </c>
      <c r="D17" s="75">
        <v>26.39</v>
      </c>
      <c r="E17" s="4">
        <v>26.39</v>
      </c>
    </row>
    <row r="18" spans="1:5" ht="12.75">
      <c r="A18" s="86" t="s">
        <v>11</v>
      </c>
      <c r="B18" s="65">
        <v>17.5</v>
      </c>
      <c r="C18" s="76">
        <v>17.5</v>
      </c>
      <c r="D18" s="76">
        <v>17.5</v>
      </c>
      <c r="E18" s="6">
        <v>17.5</v>
      </c>
    </row>
    <row r="19" spans="1:5" ht="12.75">
      <c r="A19" s="85" t="s">
        <v>12</v>
      </c>
      <c r="B19" s="64">
        <f>SUM(B16:B18)</f>
        <v>69.84</v>
      </c>
      <c r="C19" s="75">
        <f>SUM(C16:C18)</f>
        <v>84.19</v>
      </c>
      <c r="D19" s="75">
        <f>SUM(D16:D18)</f>
        <v>101.5</v>
      </c>
      <c r="E19" s="4">
        <f>SUM(E16:E18)</f>
        <v>119.49</v>
      </c>
    </row>
    <row r="20" spans="1:5" ht="27.75" customHeight="1">
      <c r="A20" s="94" t="s">
        <v>55</v>
      </c>
      <c r="B20" s="66">
        <f>SUM(B19*365/12)</f>
        <v>2124.3</v>
      </c>
      <c r="C20" s="77">
        <f>SUM(C19*365/12)</f>
        <v>2560.7791666666667</v>
      </c>
      <c r="D20" s="77">
        <f>SUM(D19*365/12)</f>
        <v>3087.2916666666665</v>
      </c>
      <c r="E20" s="8">
        <f>SUM(E19*365/12)</f>
        <v>3634.4874999999997</v>
      </c>
    </row>
    <row r="21" spans="1:5" ht="18.75" customHeight="1">
      <c r="A21" s="85" t="s">
        <v>13</v>
      </c>
      <c r="B21" s="64">
        <v>0</v>
      </c>
      <c r="C21" s="75">
        <v>1023</v>
      </c>
      <c r="D21" s="75">
        <v>1279</v>
      </c>
      <c r="E21" s="4">
        <v>1470</v>
      </c>
    </row>
    <row r="22" spans="1:5" ht="19.5" customHeight="1">
      <c r="A22" s="89" t="s">
        <v>48</v>
      </c>
      <c r="B22" s="68">
        <f>SUM(B20-B21)</f>
        <v>2124.3</v>
      </c>
      <c r="C22" s="79">
        <f>SUM(C20-C21)</f>
        <v>1537.7791666666667</v>
      </c>
      <c r="D22" s="79">
        <f>SUM(D20-D21)</f>
        <v>1808.2916666666665</v>
      </c>
      <c r="E22" s="11">
        <f>SUM(E20-E21)</f>
        <v>2164.4874999999997</v>
      </c>
    </row>
    <row r="23" spans="1:5" ht="12.75">
      <c r="A23" s="95" t="s">
        <v>14</v>
      </c>
      <c r="B23" s="72">
        <v>93.69</v>
      </c>
      <c r="C23" s="83">
        <v>93.69</v>
      </c>
      <c r="D23" s="83">
        <v>93.69</v>
      </c>
      <c r="E23" s="14">
        <v>93.69</v>
      </c>
    </row>
    <row r="24" spans="1:6" ht="23.25" customHeight="1" thickBot="1">
      <c r="A24" s="90" t="s">
        <v>16</v>
      </c>
      <c r="B24" s="69">
        <f>SUM(B22:B23)</f>
        <v>2217.9900000000002</v>
      </c>
      <c r="C24" s="80">
        <f>SUM(C22:C23)</f>
        <v>1631.4691666666668</v>
      </c>
      <c r="D24" s="80">
        <f>SUM(D22:D23)</f>
        <v>1901.9816666666666</v>
      </c>
      <c r="E24" s="12">
        <f>SUM(E22:E23)</f>
        <v>2258.1775</v>
      </c>
      <c r="F24" s="1"/>
    </row>
    <row r="25" spans="1:6" ht="60" customHeight="1" thickBot="1">
      <c r="A25" s="96" t="s">
        <v>49</v>
      </c>
      <c r="B25" s="73">
        <f>SUM(B13-B24)</f>
        <v>-157.49000000000024</v>
      </c>
      <c r="C25" s="84">
        <f>SUM(C13-C24)</f>
        <v>283.03083333333325</v>
      </c>
      <c r="D25" s="84">
        <f>SUM(D13-D24)</f>
        <v>396.51833333333343</v>
      </c>
      <c r="E25" s="15">
        <f>SUM(E13-E24)</f>
        <v>-14.677499999999782</v>
      </c>
      <c r="F25" s="2"/>
    </row>
    <row r="26" spans="1:6" ht="12.75">
      <c r="A26" s="1"/>
      <c r="B26" s="2"/>
      <c r="C26" s="2"/>
      <c r="D26" s="2"/>
      <c r="E26" s="2"/>
      <c r="F26" s="2"/>
    </row>
    <row r="27" spans="1:6" ht="12.75">
      <c r="A27" s="1"/>
      <c r="B27" s="2"/>
      <c r="C27" s="2"/>
      <c r="D27" s="2"/>
      <c r="E27" s="2"/>
      <c r="F27" s="2"/>
    </row>
    <row r="28" spans="1:6" ht="12.75">
      <c r="A28" s="1"/>
      <c r="B28" s="2"/>
      <c r="C28" s="2"/>
      <c r="D28" s="2"/>
      <c r="E28" s="2"/>
      <c r="F28" s="2"/>
    </row>
    <row r="29" spans="1:6" ht="12.75">
      <c r="A29" s="1"/>
      <c r="B29" s="2"/>
      <c r="C29" s="2"/>
      <c r="D29" s="2"/>
      <c r="E29" s="2"/>
      <c r="F29" s="2"/>
    </row>
    <row r="30" spans="1:6" ht="12.75">
      <c r="A30" s="1"/>
      <c r="B30" s="2"/>
      <c r="C30" s="2"/>
      <c r="D30" s="2"/>
      <c r="E30" s="2"/>
      <c r="F30" s="2"/>
    </row>
    <row r="32" ht="13.5" thickBot="1"/>
    <row r="33" spans="1:7" ht="27.75" customHeight="1" thickBot="1">
      <c r="A33" s="45"/>
      <c r="B33" s="46" t="s">
        <v>24</v>
      </c>
      <c r="C33" s="46"/>
      <c r="D33" s="46"/>
      <c r="E33" s="46"/>
      <c r="F33" s="46"/>
      <c r="G33" s="47"/>
    </row>
    <row r="34" spans="1:5" ht="15">
      <c r="A34" s="42" t="s">
        <v>38</v>
      </c>
      <c r="B34" s="43" t="s">
        <v>25</v>
      </c>
      <c r="C34" s="44" t="s">
        <v>26</v>
      </c>
      <c r="D34" s="44" t="s">
        <v>27</v>
      </c>
      <c r="E34" s="44" t="s">
        <v>28</v>
      </c>
    </row>
    <row r="35" spans="1:5" ht="19.5" customHeight="1">
      <c r="A35" s="38" t="s">
        <v>37</v>
      </c>
      <c r="B35" s="35">
        <f>SUM(B13)</f>
        <v>2060.5</v>
      </c>
      <c r="C35" s="16">
        <f>SUM(C13)</f>
        <v>1914.5</v>
      </c>
      <c r="D35" s="16">
        <f>SUM(D13)</f>
        <v>2298.5</v>
      </c>
      <c r="E35" s="16">
        <f>SUM(E13)</f>
        <v>2243.5</v>
      </c>
    </row>
    <row r="36" spans="1:5" ht="12.75">
      <c r="A36" s="38" t="s">
        <v>30</v>
      </c>
      <c r="B36" s="35">
        <f>SUM(B24)</f>
        <v>2217.9900000000002</v>
      </c>
      <c r="C36" s="16">
        <f>SUM(C24)</f>
        <v>1631.4691666666668</v>
      </c>
      <c r="D36" s="16">
        <f>SUM(D24)</f>
        <v>1901.9816666666666</v>
      </c>
      <c r="E36" s="16">
        <f>SUM(E24)</f>
        <v>2258.1775</v>
      </c>
    </row>
    <row r="37" spans="1:7" ht="38.25">
      <c r="A37" s="40" t="s">
        <v>39</v>
      </c>
      <c r="B37" s="36" t="s">
        <v>17</v>
      </c>
      <c r="C37" s="26" t="s">
        <v>18</v>
      </c>
      <c r="D37" s="26" t="s">
        <v>18</v>
      </c>
      <c r="E37" s="26" t="s">
        <v>19</v>
      </c>
      <c r="F37" s="18"/>
      <c r="G37" s="19"/>
    </row>
    <row r="38" spans="1:7" ht="21.75" customHeight="1">
      <c r="A38" s="38" t="s">
        <v>29</v>
      </c>
      <c r="B38" s="37">
        <f>SUM(B13*4.8)</f>
        <v>9890.4</v>
      </c>
      <c r="C38" s="20">
        <f>SUM(C13*8.4)</f>
        <v>16081.800000000001</v>
      </c>
      <c r="D38" s="20">
        <f>SUM(D13*8.4)</f>
        <v>19307.4</v>
      </c>
      <c r="E38" s="20">
        <f>SUM(E13*2.4)</f>
        <v>5384.4</v>
      </c>
      <c r="F38" s="20">
        <f>SUM(B38:E38)</f>
        <v>50664.00000000001</v>
      </c>
      <c r="G38" s="19"/>
    </row>
    <row r="39" spans="1:8" ht="12.75">
      <c r="A39" s="31" t="s">
        <v>40</v>
      </c>
      <c r="B39" s="37">
        <f>SUM(B24*4.8)</f>
        <v>10646.352</v>
      </c>
      <c r="C39" s="20">
        <f>SUM(C24*8.4)</f>
        <v>13704.341000000002</v>
      </c>
      <c r="D39" s="20">
        <f>SUM(D24*8.4)</f>
        <v>15976.646</v>
      </c>
      <c r="E39" s="20">
        <f>SUM(E24*2.4)</f>
        <v>5419.625999999999</v>
      </c>
      <c r="F39" s="21">
        <f>SUM(B39:E39)</f>
        <v>45746.965000000004</v>
      </c>
      <c r="G39" s="20" t="s">
        <v>32</v>
      </c>
      <c r="H39" s="22">
        <f>SUM(F38-F39)</f>
        <v>4917.0350000000035</v>
      </c>
    </row>
    <row r="40" spans="1:8" ht="12.75">
      <c r="A40" s="29"/>
      <c r="B40" s="23"/>
      <c r="C40" s="23"/>
      <c r="D40" s="23"/>
      <c r="E40" s="23"/>
      <c r="F40" s="24"/>
      <c r="G40" s="25" t="s">
        <v>33</v>
      </c>
      <c r="H40" s="22">
        <f>SUM(H39*12)</f>
        <v>59004.42000000004</v>
      </c>
    </row>
    <row r="41" spans="1:7" ht="25.5">
      <c r="A41" s="41"/>
      <c r="B41" s="36" t="s">
        <v>19</v>
      </c>
      <c r="C41" s="26" t="s">
        <v>20</v>
      </c>
      <c r="D41" s="26" t="s">
        <v>21</v>
      </c>
      <c r="E41" s="26" t="s">
        <v>17</v>
      </c>
      <c r="F41" s="20"/>
      <c r="G41" s="19"/>
    </row>
    <row r="42" spans="1:7" ht="21" customHeight="1">
      <c r="A42" s="38" t="s">
        <v>29</v>
      </c>
      <c r="B42" s="37">
        <f>SUM(B13*2.4)</f>
        <v>4945.2</v>
      </c>
      <c r="C42" s="20">
        <f>SUM(C13*7.2)</f>
        <v>13784.4</v>
      </c>
      <c r="D42" s="20">
        <f>SUM(D13*9.6)</f>
        <v>22065.6</v>
      </c>
      <c r="E42" s="20">
        <f>SUM(E13*4.8)</f>
        <v>10768.8</v>
      </c>
      <c r="F42" s="20">
        <f>SUM(B42:E42)</f>
        <v>51564</v>
      </c>
      <c r="G42" s="19"/>
    </row>
    <row r="43" spans="1:8" ht="12.75">
      <c r="A43" s="39" t="s">
        <v>40</v>
      </c>
      <c r="B43" s="37">
        <f>SUM(B24*2.4)</f>
        <v>5323.176</v>
      </c>
      <c r="C43" s="20">
        <f>SUM(C24*7.2)</f>
        <v>11746.578000000001</v>
      </c>
      <c r="D43" s="20">
        <f>SUM(D24*9.6)</f>
        <v>18259.023999999998</v>
      </c>
      <c r="E43" s="20">
        <f>SUM(E24*4.8)</f>
        <v>10839.251999999999</v>
      </c>
      <c r="F43" s="21">
        <f>SUM(B43:E43)</f>
        <v>46168.03</v>
      </c>
      <c r="G43" s="20" t="s">
        <v>31</v>
      </c>
      <c r="H43" s="22">
        <f>SUM(F42-F43)</f>
        <v>5395.970000000001</v>
      </c>
    </row>
    <row r="44" spans="7:8" ht="12.75">
      <c r="G44" s="17" t="s">
        <v>33</v>
      </c>
      <c r="H44" s="22">
        <f>SUM(H43*12)</f>
        <v>64751.640000000014</v>
      </c>
    </row>
  </sheetData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9" r:id="rId3"/>
  <headerFooter alignWithMargins="0">
    <oddHeader>&amp;L&amp;"Arial,Fett"&amp;14Kostenvergleich unter der Annahme, der Pflegekosten lt. Borkener Konzept (außer Pflegestufe 0)&amp;R
&amp;"Arial,Fett"&amp;14Anlage 2</oddHeader>
    <oddFooter>&amp;CSeite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Schabhüser</cp:lastModifiedBy>
  <cp:lastPrinted>2007-11-13T12:58:10Z</cp:lastPrinted>
  <dcterms:created xsi:type="dcterms:W3CDTF">2007-09-27T17:16:18Z</dcterms:created>
  <dcterms:modified xsi:type="dcterms:W3CDTF">2007-11-13T13:21:35Z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1910489160</vt:i4>
  </property>
  <property fmtid="{D5CDD505-2E9C-101B-9397-08002B2CF9AE}" pid="3" name="_EmailEntryID">
    <vt:lpwstr>00000000B137C0428E3DA74CBF802662E4C2ABB40700523389301221FF4882AA465140BEE47600000037518E0000F683EE70AFE5284A9651EC3C1E1AFA4500000004A0C60000</vt:lpwstr>
  </property>
  <property fmtid="{D5CDD505-2E9C-101B-9397-08002B2CF9AE}" pid="4" name="_ReviewingToolsShownOnce">
    <vt:lpwstr/>
  </property>
</Properties>
</file>